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208" yWindow="-204" windowWidth="11748" windowHeight="8796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Q25" i="1" l="1"/>
  <c r="P25" i="1"/>
  <c r="Q24" i="1"/>
  <c r="P24" i="1"/>
  <c r="Q23" i="1"/>
  <c r="P23" i="1"/>
  <c r="Q22" i="1"/>
  <c r="P22" i="1"/>
  <c r="Q21" i="1"/>
  <c r="P21" i="1"/>
  <c r="Q20" i="1"/>
  <c r="P20" i="1"/>
  <c r="Q19" i="1"/>
  <c r="P19" i="1"/>
  <c r="Q18" i="1"/>
  <c r="P18" i="1"/>
  <c r="Q17" i="1"/>
  <c r="P17" i="1"/>
  <c r="P16" i="1"/>
  <c r="Q15" i="1"/>
  <c r="P15" i="1"/>
  <c r="Q14" i="1"/>
  <c r="P14" i="1"/>
  <c r="Q13" i="1"/>
  <c r="P13" i="1"/>
  <c r="Q12" i="1"/>
  <c r="P12" i="1"/>
  <c r="Q11" i="1"/>
  <c r="P11" i="1"/>
  <c r="O25" i="1"/>
  <c r="O24" i="1"/>
  <c r="O23" i="1"/>
  <c r="O22" i="1"/>
  <c r="O21" i="1"/>
  <c r="O20" i="1"/>
  <c r="O19" i="1"/>
  <c r="O18" i="1"/>
  <c r="O17" i="1"/>
  <c r="O15" i="1"/>
  <c r="O14" i="1"/>
  <c r="O13" i="1"/>
  <c r="O12" i="1"/>
  <c r="O11" i="1"/>
  <c r="O10" i="1"/>
  <c r="H26" i="1"/>
  <c r="N26" i="1" l="1"/>
  <c r="M26" i="1"/>
  <c r="L26" i="1"/>
  <c r="K26" i="1"/>
  <c r="P10" i="1"/>
  <c r="Q10" i="1"/>
  <c r="I26" i="1" l="1"/>
  <c r="J16" i="1"/>
  <c r="Q16" i="1" l="1"/>
  <c r="O16" i="1"/>
  <c r="J26" i="1"/>
  <c r="O26" i="1"/>
</calcChain>
</file>

<file path=xl/comments1.xml><?xml version="1.0" encoding="utf-8"?>
<comments xmlns="http://schemas.openxmlformats.org/spreadsheetml/2006/main">
  <authors>
    <author>DGCG</author>
  </authors>
  <commentList>
    <comment ref="O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<sst xmlns="http://schemas.openxmlformats.org/spreadsheetml/2006/main" count="90" uniqueCount="64">
  <si>
    <t>PROGRAMAS Y PROYECTOS DE INVERSIÓN</t>
  </si>
  <si>
    <t>Ente Público:</t>
  </si>
  <si>
    <t>UNIVERSIDAD POLITÉCNICA DE JUVENTINO ROSAS</t>
  </si>
  <si>
    <t>Tipo de Programas y Proyectos</t>
  </si>
  <si>
    <t>Programa o Proyecto</t>
  </si>
  <si>
    <t>UR</t>
  </si>
  <si>
    <t>Egresos</t>
  </si>
  <si>
    <t>Subejercicio</t>
  </si>
  <si>
    <t>% Avance Financiero</t>
  </si>
  <si>
    <t>Denominación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</si>
  <si>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</si>
  <si>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</si>
  <si>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</si>
  <si>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</si>
  <si>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</si>
  <si>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</si>
  <si>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</si>
  <si>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Devengado/ Aprobado</t>
  </si>
  <si>
    <t>Devengado/ Modificado</t>
  </si>
  <si>
    <t>3 = (1 + 2 )</t>
  </si>
  <si>
    <t>6 = ( 3 - 5 )</t>
  </si>
  <si>
    <t>5/1</t>
  </si>
  <si>
    <t>5/3</t>
  </si>
  <si>
    <t>MANDO</t>
  </si>
  <si>
    <t>G0102</t>
  </si>
  <si>
    <t>RECTORIA</t>
  </si>
  <si>
    <t>0101</t>
  </si>
  <si>
    <t>GESTIÓN DE CERTIFICA</t>
  </si>
  <si>
    <t>P0759</t>
  </si>
  <si>
    <t>OPERACIÓN DEL MODELO</t>
  </si>
  <si>
    <t>P0765</t>
  </si>
  <si>
    <t xml:space="preserve"> ADMINISTRACIÓN  E IM</t>
  </si>
  <si>
    <t xml:space="preserve"> P0755</t>
  </si>
  <si>
    <t>ACADEMICO</t>
  </si>
  <si>
    <t>0201</t>
  </si>
  <si>
    <t xml:space="preserve"> APLICACIÓN DE PLANES</t>
  </si>
  <si>
    <t xml:space="preserve"> P0756</t>
  </si>
  <si>
    <t xml:space="preserve"> APOYOS PARA LA PROFE</t>
  </si>
  <si>
    <t xml:space="preserve"> P0757</t>
  </si>
  <si>
    <t xml:space="preserve"> CURSOS Y EVENTOS DE </t>
  </si>
  <si>
    <t xml:space="preserve"> P0758</t>
  </si>
  <si>
    <t xml:space="preserve"> FORTALECIMIENTO DE L</t>
  </si>
  <si>
    <t xml:space="preserve"> P0760</t>
  </si>
  <si>
    <t xml:space="preserve"> OPER. OTORG BECAS AP</t>
  </si>
  <si>
    <t xml:space="preserve"> P0762</t>
  </si>
  <si>
    <t xml:space="preserve"> OPERACIÓN DE SERVICI</t>
  </si>
  <si>
    <t xml:space="preserve"> P0763</t>
  </si>
  <si>
    <t xml:space="preserve"> OPERACIÓN DE UN SIST</t>
  </si>
  <si>
    <t xml:space="preserve"> P0764</t>
  </si>
  <si>
    <t xml:space="preserve"> EVALUACIÓN DE FACTIB</t>
  </si>
  <si>
    <t xml:space="preserve"> P2037</t>
  </si>
  <si>
    <t xml:space="preserve">GESTIÓN   </t>
  </si>
  <si>
    <t>G0101</t>
  </si>
  <si>
    <t>ADMINISTRATIVO</t>
  </si>
  <si>
    <t>0301</t>
  </si>
  <si>
    <t>INFRAESTRUCTURA DE LA UNIVERSIDAD POLITÉCNICA DE JUVENTINO ROSAS</t>
  </si>
  <si>
    <t>Q0574</t>
  </si>
  <si>
    <t>Total del Gasto</t>
  </si>
  <si>
    <t>Bajo protesta de decir verdad declaramos que los Estados Financieros y sus Notas son razonablemente correctos y responsabilidad del emisor</t>
  </si>
  <si>
    <t>P755.I004</t>
  </si>
  <si>
    <t>P0761</t>
  </si>
  <si>
    <t>EQUIPO DE LABORATORIO</t>
  </si>
  <si>
    <t>MANTENIMIENTO</t>
  </si>
  <si>
    <t>Del 1 de Enero al 31 de Marzo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</si>
</sst>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3" fillId="3" borderId="0" xfId="0" applyFont="1" applyFill="1"/>
    <xf numFmtId="0" fontId="3" fillId="0" borderId="0" xfId="0" applyFont="1"/>
    <xf numFmtId="0" fontId="4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4" fillId="3" borderId="1" xfId="0" applyFont="1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49" fontId="6" fillId="0" borderId="12" xfId="0" quotePrefix="1" applyNumberFormat="1" applyFont="1" applyFill="1" applyBorder="1" applyAlignment="1">
      <alignment horizontal="right" vertical="center" wrapText="1"/>
    </xf>
    <xf numFmtId="43" fontId="6" fillId="0" borderId="12" xfId="0" applyNumberFormat="1" applyFont="1" applyFill="1" applyBorder="1" applyAlignment="1">
      <alignment horizontal="right" vertical="center" wrapText="1"/>
    </xf>
    <xf numFmtId="9" fontId="6" fillId="0" borderId="12" xfId="2" applyFont="1" applyFill="1" applyBorder="1"/>
    <xf numFmtId="0" fontId="6" fillId="0" borderId="10" xfId="0" applyFont="1" applyFill="1" applyBorder="1"/>
    <xf numFmtId="0" fontId="6" fillId="0" borderId="0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right" vertical="center" wrapText="1"/>
    </xf>
    <xf numFmtId="43" fontId="6" fillId="0" borderId="12" xfId="1" applyFont="1" applyFill="1" applyBorder="1" applyAlignment="1">
      <alignment horizontal="right" vertical="center" wrapText="1"/>
    </xf>
    <xf numFmtId="4" fontId="6" fillId="0" borderId="12" xfId="0" applyNumberFormat="1" applyFont="1" applyFill="1" applyBorder="1" applyAlignment="1">
      <alignment horizontal="right" vertical="center" wrapText="1"/>
    </xf>
    <xf numFmtId="4" fontId="6" fillId="0" borderId="11" xfId="0" applyNumberFormat="1" applyFont="1" applyFill="1" applyBorder="1" applyAlignment="1">
      <alignment horizontal="right" vertical="center" wrapText="1"/>
    </xf>
    <xf numFmtId="0" fontId="6" fillId="0" borderId="12" xfId="0" quotePrefix="1" applyFont="1" applyFill="1" applyBorder="1" applyAlignment="1">
      <alignment horizontal="right" vertical="center" wrapText="1"/>
    </xf>
    <xf numFmtId="43" fontId="6" fillId="0" borderId="11" xfId="1" applyFont="1" applyFill="1" applyBorder="1" applyAlignment="1">
      <alignment horizontal="right" vertical="center" wrapText="1"/>
    </xf>
    <xf numFmtId="0" fontId="7" fillId="3" borderId="0" xfId="0" applyFont="1" applyFill="1"/>
    <xf numFmtId="0" fontId="5" fillId="3" borderId="6" xfId="0" applyFont="1" applyFill="1" applyBorder="1" applyAlignment="1">
      <alignment horizontal="justify" vertical="center" wrapText="1"/>
    </xf>
    <xf numFmtId="0" fontId="5" fillId="3" borderId="9" xfId="0" applyFont="1" applyFill="1" applyBorder="1" applyAlignment="1">
      <alignment horizontal="right" vertical="center" wrapText="1"/>
    </xf>
    <xf numFmtId="43" fontId="5" fillId="3" borderId="9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7" fillId="3" borderId="0" xfId="0" applyFont="1" applyFill="1" applyBorder="1" applyAlignment="1">
      <alignment horizontal="justify" vertical="center" wrapText="1"/>
    </xf>
    <xf numFmtId="0" fontId="7" fillId="3" borderId="0" xfId="0" applyFont="1" applyFill="1" applyBorder="1" applyAlignment="1">
      <alignment horizontal="left" vertical="center" wrapText="1" indent="3"/>
    </xf>
    <xf numFmtId="0" fontId="7" fillId="3" borderId="0" xfId="0" applyFont="1" applyFill="1" applyBorder="1" applyAlignment="1">
      <alignment horizontal="right" vertical="center" wrapText="1"/>
    </xf>
    <xf numFmtId="43" fontId="7" fillId="3" borderId="0" xfId="0" applyNumberFormat="1" applyFont="1" applyFill="1" applyBorder="1" applyAlignment="1">
      <alignment horizontal="right" vertical="center" wrapText="1"/>
    </xf>
    <xf numFmtId="9" fontId="7" fillId="3" borderId="0" xfId="2" applyFont="1" applyFill="1" applyBorder="1" applyAlignment="1">
      <alignment horizontal="center"/>
    </xf>
    <xf numFmtId="0" fontId="6" fillId="3" borderId="0" xfId="0" applyFont="1" applyFill="1"/>
    <xf numFmtId="0" fontId="3" fillId="0" borderId="0" xfId="0" applyFont="1" applyBorder="1"/>
    <xf numFmtId="0" fontId="3" fillId="0" borderId="0" xfId="0" applyFont="1" applyAlignment="1"/>
    <xf numFmtId="0" fontId="8" fillId="3" borderId="0" xfId="0" applyFont="1" applyFill="1"/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left" vertical="center" wrapText="1" indent="3"/>
    </xf>
    <xf numFmtId="0" fontId="5" fillId="3" borderId="8" xfId="0" applyFont="1" applyFill="1" applyBorder="1" applyAlignment="1">
      <alignment horizontal="left" vertical="center" wrapText="1" indent="3"/>
    </xf>
    <xf numFmtId="9" fontId="5" fillId="3" borderId="6" xfId="2" applyFont="1" applyFill="1" applyBorder="1" applyAlignment="1">
      <alignment horizontal="center"/>
    </xf>
    <xf numFmtId="9" fontId="5" fillId="3" borderId="8" xfId="2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tabSelected="1" topLeftCell="E1" zoomScale="90" zoomScaleNormal="90" workbookViewId="0">
      <pane xSplit="1" ySplit="9" topLeftCell="F10" activePane="bottomRight" state="frozen"/>
      <selection activeCell="E1" sqref="E1"/>
      <selection pane="topRight" activeCell="F1" sqref="F1"/>
      <selection pane="bottomLeft" activeCell="E10" sqref="E10"/>
      <selection pane="bottomRight" activeCell="N33" sqref="N33"/>
    </sheetView>
  </sheetViews>
  <sheetFormatPr baseColWidth="10" defaultColWidth="11.44140625" defaultRowHeight="11.4" x14ac:dyDescent="0.2"/>
  <cols>
    <col min="1" max="1" width="2.109375" style="1" customWidth="1"/>
    <col min="2" max="3" width="3.6640625" style="2" customWidth="1"/>
    <col min="4" max="4" width="29.44140625" style="2" customWidth="1"/>
    <col min="5" max="5" width="12.6640625" style="2" customWidth="1"/>
    <col min="6" max="6" width="15.6640625" style="2" customWidth="1"/>
    <col min="7" max="7" width="12.44140625" style="2" customWidth="1"/>
    <col min="8" max="8" width="16.5546875" style="2" customWidth="1"/>
    <col min="9" max="9" width="12.6640625" style="2" customWidth="1"/>
    <col min="10" max="10" width="13.109375" style="2" customWidth="1"/>
    <col min="11" max="11" width="13.33203125" style="2" customWidth="1"/>
    <col min="12" max="12" width="12.88671875" style="2" customWidth="1"/>
    <col min="13" max="13" width="13.6640625" style="2" customWidth="1"/>
    <col min="14" max="14" width="13" style="2" customWidth="1"/>
    <col min="15" max="15" width="12.88671875" style="2" customWidth="1"/>
    <col min="16" max="16" width="14.5546875" style="1" customWidth="1"/>
    <col min="17" max="17" width="14" style="2" customWidth="1"/>
    <col min="18" max="16384" width="11.44140625" style="2"/>
  </cols>
  <sheetData>
    <row r="1" spans="1:17" ht="6" customHeight="1" x14ac:dyDescent="0.2">
      <c r="A1" s="2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7" ht="13.5" customHeight="1" x14ac:dyDescent="0.2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7" ht="20.25" customHeight="1" x14ac:dyDescent="0.2">
      <c r="A3" s="2"/>
      <c r="B3" s="45" t="s">
        <v>63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7" s="1" customFormat="1" ht="8.25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7" s="1" customFormat="1" ht="24" customHeight="1" x14ac:dyDescent="0.25">
      <c r="D5" s="4" t="s">
        <v>1</v>
      </c>
      <c r="E5" s="5" t="s">
        <v>2</v>
      </c>
      <c r="F5" s="5"/>
      <c r="G5" s="5"/>
      <c r="H5" s="5"/>
      <c r="I5" s="5"/>
      <c r="J5" s="5"/>
      <c r="K5" s="5"/>
      <c r="L5" s="6"/>
      <c r="M5" s="6"/>
      <c r="N5" s="7"/>
      <c r="O5" s="3"/>
    </row>
    <row r="6" spans="1:17" s="1" customFormat="1" ht="8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7" ht="15" customHeight="1" x14ac:dyDescent="0.2">
      <c r="A7" s="2"/>
      <c r="B7" s="46" t="s">
        <v>3</v>
      </c>
      <c r="C7" s="47"/>
      <c r="D7" s="48"/>
      <c r="E7" s="55" t="s">
        <v>4</v>
      </c>
      <c r="F7" s="8"/>
      <c r="G7" s="55" t="s">
        <v>5</v>
      </c>
      <c r="H7" s="58" t="s">
        <v>6</v>
      </c>
      <c r="I7" s="59"/>
      <c r="J7" s="59"/>
      <c r="K7" s="59"/>
      <c r="L7" s="59"/>
      <c r="M7" s="59"/>
      <c r="N7" s="60"/>
      <c r="O7" s="61" t="s">
        <v>7</v>
      </c>
      <c r="P7" s="63" t="s">
        <v>8</v>
      </c>
      <c r="Q7" s="64"/>
    </row>
    <row r="8" spans="1:17" ht="24" x14ac:dyDescent="0.2">
      <c r="A8" s="2"/>
      <c r="B8" s="49"/>
      <c r="C8" s="50"/>
      <c r="D8" s="51"/>
      <c r="E8" s="56"/>
      <c r="F8" s="9" t="s">
        <v>9</v>
      </c>
      <c r="G8" s="56"/>
      <c r="H8" s="10" t="s">
        <v>10</v>
      </c>
      <c r="I8" s="10" t="s">
        <v>11</v>
      </c>
      <c r="J8" s="10" t="s">
        <v>12</v>
      </c>
      <c r="K8" s="10" t="s">
        <v>13</v>
      </c>
      <c r="L8" s="10" t="s">
        <v>14</v>
      </c>
      <c r="M8" s="10" t="s">
        <v>15</v>
      </c>
      <c r="N8" s="10" t="s">
        <v>16</v>
      </c>
      <c r="O8" s="61"/>
      <c r="P8" s="11" t="s">
        <v>17</v>
      </c>
      <c r="Q8" s="11" t="s">
        <v>18</v>
      </c>
    </row>
    <row r="9" spans="1:17" ht="15.75" customHeight="1" x14ac:dyDescent="0.2">
      <c r="A9" s="2"/>
      <c r="B9" s="52"/>
      <c r="C9" s="53"/>
      <c r="D9" s="54"/>
      <c r="E9" s="57"/>
      <c r="F9" s="12"/>
      <c r="G9" s="57"/>
      <c r="H9" s="10">
        <v>1</v>
      </c>
      <c r="I9" s="10">
        <v>2</v>
      </c>
      <c r="J9" s="10" t="s">
        <v>19</v>
      </c>
      <c r="K9" s="10">
        <v>4</v>
      </c>
      <c r="L9" s="10">
        <v>5</v>
      </c>
      <c r="M9" s="10">
        <v>6</v>
      </c>
      <c r="N9" s="10">
        <v>7</v>
      </c>
      <c r="O9" s="10" t="s">
        <v>20</v>
      </c>
      <c r="P9" s="13" t="s">
        <v>21</v>
      </c>
      <c r="Q9" s="13" t="s">
        <v>22</v>
      </c>
    </row>
    <row r="10" spans="1:17" x14ac:dyDescent="0.2">
      <c r="A10" s="2"/>
      <c r="B10" s="18" t="s">
        <v>31</v>
      </c>
      <c r="C10" s="22"/>
      <c r="D10" s="23"/>
      <c r="E10" s="24" t="s">
        <v>32</v>
      </c>
      <c r="F10" s="25" t="s">
        <v>33</v>
      </c>
      <c r="G10" s="15" t="s">
        <v>34</v>
      </c>
      <c r="H10" s="26">
        <v>11616748.369999999</v>
      </c>
      <c r="I10" s="26">
        <v>15795182.750000002</v>
      </c>
      <c r="J10" s="16">
        <v>27411931.120000001</v>
      </c>
      <c r="K10" s="27">
        <v>4805972.66</v>
      </c>
      <c r="L10" s="27">
        <v>4805972.66</v>
      </c>
      <c r="M10" s="27">
        <v>4805972.66</v>
      </c>
      <c r="N10" s="27">
        <v>4805972.66</v>
      </c>
      <c r="O10" s="16">
        <f>+J10-L10</f>
        <v>22605958.460000001</v>
      </c>
      <c r="P10" s="17">
        <f>L10/H10</f>
        <v>0.41371066213427848</v>
      </c>
      <c r="Q10" s="17">
        <f t="shared" ref="Q10" si="0">L10/J10</f>
        <v>0.17532411850011972</v>
      </c>
    </row>
    <row r="11" spans="1:17" x14ac:dyDescent="0.2">
      <c r="A11" s="2"/>
      <c r="B11" s="18" t="s">
        <v>61</v>
      </c>
      <c r="C11" s="22"/>
      <c r="D11" s="23"/>
      <c r="E11" s="24" t="s">
        <v>59</v>
      </c>
      <c r="F11" s="25" t="s">
        <v>33</v>
      </c>
      <c r="G11" s="15" t="s">
        <v>34</v>
      </c>
      <c r="H11" s="26">
        <v>48930</v>
      </c>
      <c r="I11" s="26">
        <v>141230.93</v>
      </c>
      <c r="J11" s="16">
        <v>190160.93</v>
      </c>
      <c r="K11" s="28">
        <v>0</v>
      </c>
      <c r="L11" s="28">
        <v>0</v>
      </c>
      <c r="M11" s="28">
        <v>0</v>
      </c>
      <c r="N11" s="28">
        <v>0</v>
      </c>
      <c r="O11" s="16">
        <f t="shared" ref="O11:O25" si="1">+J11-L11</f>
        <v>190160.93</v>
      </c>
      <c r="P11" s="17">
        <f>L11/H11</f>
        <v>0</v>
      </c>
      <c r="Q11" s="17">
        <f t="shared" ref="Q11" si="2">L11/J11</f>
        <v>0</v>
      </c>
    </row>
    <row r="12" spans="1:17" x14ac:dyDescent="0.2">
      <c r="A12" s="2"/>
      <c r="B12" s="18" t="s">
        <v>35</v>
      </c>
      <c r="C12" s="19"/>
      <c r="D12" s="20"/>
      <c r="E12" s="24" t="s">
        <v>36</v>
      </c>
      <c r="F12" s="25" t="s">
        <v>33</v>
      </c>
      <c r="G12" s="15" t="s">
        <v>34</v>
      </c>
      <c r="H12" s="26">
        <v>108284.48</v>
      </c>
      <c r="I12" s="26">
        <v>25189.710000000006</v>
      </c>
      <c r="J12" s="16">
        <v>133474.19</v>
      </c>
      <c r="K12" s="28">
        <v>63729.49</v>
      </c>
      <c r="L12" s="28">
        <v>63729.49</v>
      </c>
      <c r="M12" s="28">
        <v>63729.49</v>
      </c>
      <c r="N12" s="28">
        <v>63729.49</v>
      </c>
      <c r="O12" s="16">
        <f t="shared" si="1"/>
        <v>69744.700000000012</v>
      </c>
      <c r="P12" s="17">
        <f t="shared" ref="P12:P25" si="3">L12/H12</f>
        <v>0.58853761868736865</v>
      </c>
      <c r="Q12" s="17">
        <f t="shared" ref="Q12:Q25" si="4">L12/J12</f>
        <v>0.47746676717049191</v>
      </c>
    </row>
    <row r="13" spans="1:17" x14ac:dyDescent="0.2">
      <c r="A13" s="2"/>
      <c r="B13" s="18" t="s">
        <v>37</v>
      </c>
      <c r="C13" s="22"/>
      <c r="D13" s="23"/>
      <c r="E13" s="24" t="s">
        <v>38</v>
      </c>
      <c r="F13" s="25" t="s">
        <v>33</v>
      </c>
      <c r="G13" s="15" t="s">
        <v>34</v>
      </c>
      <c r="H13" s="26">
        <v>94780.28</v>
      </c>
      <c r="I13" s="26">
        <v>1050542.07</v>
      </c>
      <c r="J13" s="16">
        <v>1145322.3500000001</v>
      </c>
      <c r="K13" s="27">
        <v>26310.19</v>
      </c>
      <c r="L13" s="27">
        <v>26310.19</v>
      </c>
      <c r="M13" s="27">
        <v>26310.19</v>
      </c>
      <c r="N13" s="27">
        <v>26310.19</v>
      </c>
      <c r="O13" s="16">
        <f t="shared" si="1"/>
        <v>1119012.1600000001</v>
      </c>
      <c r="P13" s="17">
        <f t="shared" si="3"/>
        <v>0.277591393483961</v>
      </c>
      <c r="Q13" s="17">
        <f t="shared" si="4"/>
        <v>2.2971864645791637E-2</v>
      </c>
    </row>
    <row r="14" spans="1:17" ht="16.5" customHeight="1" x14ac:dyDescent="0.2">
      <c r="A14" s="2"/>
      <c r="B14" s="18" t="s">
        <v>39</v>
      </c>
      <c r="C14" s="22"/>
      <c r="D14" s="23"/>
      <c r="E14" s="24" t="s">
        <v>40</v>
      </c>
      <c r="F14" s="25" t="s">
        <v>33</v>
      </c>
      <c r="G14" s="15" t="s">
        <v>34</v>
      </c>
      <c r="H14" s="26">
        <v>87234.96</v>
      </c>
      <c r="I14" s="26">
        <v>64481.919999999998</v>
      </c>
      <c r="J14" s="16">
        <v>151716.88</v>
      </c>
      <c r="K14" s="27">
        <v>25722.58</v>
      </c>
      <c r="L14" s="27">
        <v>25722.58</v>
      </c>
      <c r="M14" s="27">
        <v>25722.58</v>
      </c>
      <c r="N14" s="27">
        <v>25722.58</v>
      </c>
      <c r="O14" s="16">
        <f t="shared" si="1"/>
        <v>125994.3</v>
      </c>
      <c r="P14" s="17">
        <f t="shared" si="3"/>
        <v>0.29486549887797275</v>
      </c>
      <c r="Q14" s="17">
        <f t="shared" si="4"/>
        <v>0.16954329669842935</v>
      </c>
    </row>
    <row r="15" spans="1:17" ht="16.5" customHeight="1" x14ac:dyDescent="0.2">
      <c r="A15" s="2"/>
      <c r="B15" s="18" t="s">
        <v>27</v>
      </c>
      <c r="C15" s="19"/>
      <c r="D15" s="20"/>
      <c r="E15" s="14" t="s">
        <v>28</v>
      </c>
      <c r="F15" s="21" t="s">
        <v>25</v>
      </c>
      <c r="G15" s="15" t="s">
        <v>26</v>
      </c>
      <c r="H15" s="26">
        <v>37170.480000000003</v>
      </c>
      <c r="I15" s="26">
        <v>0</v>
      </c>
      <c r="J15" s="16">
        <v>37170.480000000003</v>
      </c>
      <c r="K15" s="27">
        <v>0</v>
      </c>
      <c r="L15" s="27">
        <v>0</v>
      </c>
      <c r="M15" s="27">
        <v>0</v>
      </c>
      <c r="N15" s="27">
        <v>0</v>
      </c>
      <c r="O15" s="16">
        <f t="shared" si="1"/>
        <v>37170.480000000003</v>
      </c>
      <c r="P15" s="17">
        <f t="shared" si="3"/>
        <v>0</v>
      </c>
      <c r="Q15" s="17">
        <f t="shared" si="4"/>
        <v>0</v>
      </c>
    </row>
    <row r="16" spans="1:17" x14ac:dyDescent="0.2">
      <c r="B16" s="18" t="s">
        <v>41</v>
      </c>
      <c r="C16" s="22"/>
      <c r="D16" s="23"/>
      <c r="E16" s="24" t="s">
        <v>42</v>
      </c>
      <c r="F16" s="25" t="s">
        <v>33</v>
      </c>
      <c r="G16" s="15" t="s">
        <v>34</v>
      </c>
      <c r="H16" s="26">
        <v>13000</v>
      </c>
      <c r="I16" s="26">
        <v>0</v>
      </c>
      <c r="J16" s="16">
        <f t="shared" ref="J16" si="5">+H16+I16</f>
        <v>13000</v>
      </c>
      <c r="K16" s="27">
        <v>2200</v>
      </c>
      <c r="L16" s="27">
        <v>2200</v>
      </c>
      <c r="M16" s="27">
        <v>2200</v>
      </c>
      <c r="N16" s="27">
        <v>2200</v>
      </c>
      <c r="O16" s="16">
        <f t="shared" si="1"/>
        <v>10800</v>
      </c>
      <c r="P16" s="17">
        <f t="shared" si="3"/>
        <v>0.16923076923076924</v>
      </c>
      <c r="Q16" s="17">
        <f t="shared" si="4"/>
        <v>0.16923076923076924</v>
      </c>
    </row>
    <row r="17" spans="1:17" x14ac:dyDescent="0.2">
      <c r="B17" s="18" t="s">
        <v>62</v>
      </c>
      <c r="C17" s="22"/>
      <c r="D17" s="23"/>
      <c r="E17" s="24" t="s">
        <v>60</v>
      </c>
      <c r="F17" s="25" t="s">
        <v>33</v>
      </c>
      <c r="G17" s="15" t="s">
        <v>34</v>
      </c>
      <c r="H17" s="26">
        <v>1559704.84</v>
      </c>
      <c r="I17" s="26">
        <v>1785409.49</v>
      </c>
      <c r="J17" s="16">
        <v>3345114.33</v>
      </c>
      <c r="K17" s="27">
        <v>751671.13</v>
      </c>
      <c r="L17" s="27">
        <v>751671.13</v>
      </c>
      <c r="M17" s="27">
        <v>751671.13</v>
      </c>
      <c r="N17" s="27">
        <v>751671.13</v>
      </c>
      <c r="O17" s="16">
        <f t="shared" si="1"/>
        <v>2593443.2000000002</v>
      </c>
      <c r="P17" s="17">
        <f t="shared" si="3"/>
        <v>0.48193165188869963</v>
      </c>
      <c r="Q17" s="17">
        <f t="shared" si="4"/>
        <v>0.22470715672070915</v>
      </c>
    </row>
    <row r="18" spans="1:17" x14ac:dyDescent="0.2">
      <c r="B18" s="18" t="s">
        <v>43</v>
      </c>
      <c r="C18" s="22"/>
      <c r="D18" s="23"/>
      <c r="E18" s="24" t="s">
        <v>44</v>
      </c>
      <c r="F18" s="25" t="s">
        <v>33</v>
      </c>
      <c r="G18" s="15" t="s">
        <v>34</v>
      </c>
      <c r="H18" s="26">
        <v>191594.52</v>
      </c>
      <c r="I18" s="26">
        <v>228229.25000000003</v>
      </c>
      <c r="J18" s="16">
        <v>419823.77</v>
      </c>
      <c r="K18" s="27">
        <v>36826.33</v>
      </c>
      <c r="L18" s="27">
        <v>36826.33</v>
      </c>
      <c r="M18" s="27">
        <v>36826.33</v>
      </c>
      <c r="N18" s="27">
        <v>36826.33</v>
      </c>
      <c r="O18" s="16">
        <f t="shared" si="1"/>
        <v>382997.44</v>
      </c>
      <c r="P18" s="17">
        <f t="shared" si="3"/>
        <v>0.19220972499630992</v>
      </c>
      <c r="Q18" s="17">
        <f t="shared" si="4"/>
        <v>8.7718544378752067E-2</v>
      </c>
    </row>
    <row r="19" spans="1:17" x14ac:dyDescent="0.2">
      <c r="B19" s="18" t="s">
        <v>45</v>
      </c>
      <c r="C19" s="22"/>
      <c r="D19" s="23"/>
      <c r="E19" s="24" t="s">
        <v>46</v>
      </c>
      <c r="F19" s="25" t="s">
        <v>33</v>
      </c>
      <c r="G19" s="15" t="s">
        <v>34</v>
      </c>
      <c r="H19" s="26">
        <v>1095765.8400000001</v>
      </c>
      <c r="I19" s="26">
        <v>425373.91999999993</v>
      </c>
      <c r="J19" s="16">
        <v>1521139.76</v>
      </c>
      <c r="K19" s="27">
        <v>382411.89</v>
      </c>
      <c r="L19" s="27">
        <v>382411.89</v>
      </c>
      <c r="M19" s="27">
        <v>382411.89</v>
      </c>
      <c r="N19" s="27">
        <v>382411.89</v>
      </c>
      <c r="O19" s="16">
        <f t="shared" si="1"/>
        <v>1138727.8700000001</v>
      </c>
      <c r="P19" s="17">
        <f t="shared" si="3"/>
        <v>0.3489905197263678</v>
      </c>
      <c r="Q19" s="17">
        <f t="shared" si="4"/>
        <v>0.2513982607357525</v>
      </c>
    </row>
    <row r="20" spans="1:17" x14ac:dyDescent="0.2">
      <c r="B20" s="18" t="s">
        <v>47</v>
      </c>
      <c r="C20" s="22"/>
      <c r="D20" s="23"/>
      <c r="E20" s="24" t="s">
        <v>48</v>
      </c>
      <c r="F20" s="25" t="s">
        <v>33</v>
      </c>
      <c r="G20" s="15" t="s">
        <v>34</v>
      </c>
      <c r="H20" s="26">
        <v>17151.12</v>
      </c>
      <c r="I20" s="26">
        <v>-13275.119999999999</v>
      </c>
      <c r="J20" s="16">
        <v>3876</v>
      </c>
      <c r="K20" s="21">
        <v>0</v>
      </c>
      <c r="L20" s="21">
        <v>0</v>
      </c>
      <c r="M20" s="21">
        <v>0</v>
      </c>
      <c r="N20" s="21">
        <v>0</v>
      </c>
      <c r="O20" s="16">
        <f t="shared" si="1"/>
        <v>3876</v>
      </c>
      <c r="P20" s="17">
        <f t="shared" si="3"/>
        <v>0</v>
      </c>
      <c r="Q20" s="17">
        <f t="shared" si="4"/>
        <v>0</v>
      </c>
    </row>
    <row r="21" spans="1:17" x14ac:dyDescent="0.2">
      <c r="B21" s="18" t="s">
        <v>29</v>
      </c>
      <c r="C21" s="22"/>
      <c r="D21" s="23"/>
      <c r="E21" s="14" t="s">
        <v>30</v>
      </c>
      <c r="F21" s="21" t="s">
        <v>25</v>
      </c>
      <c r="G21" s="15" t="s">
        <v>26</v>
      </c>
      <c r="H21" s="26">
        <v>23240.240000000002</v>
      </c>
      <c r="I21" s="26">
        <v>-1400</v>
      </c>
      <c r="J21" s="16">
        <v>21840.240000000002</v>
      </c>
      <c r="K21" s="21">
        <v>0</v>
      </c>
      <c r="L21" s="21">
        <v>0</v>
      </c>
      <c r="M21" s="21">
        <v>0</v>
      </c>
      <c r="N21" s="21">
        <v>0</v>
      </c>
      <c r="O21" s="16">
        <f t="shared" si="1"/>
        <v>21840.240000000002</v>
      </c>
      <c r="P21" s="17">
        <f t="shared" si="3"/>
        <v>0</v>
      </c>
      <c r="Q21" s="17">
        <f t="shared" si="4"/>
        <v>0</v>
      </c>
    </row>
    <row r="22" spans="1:17" x14ac:dyDescent="0.2">
      <c r="B22" s="18" t="s">
        <v>49</v>
      </c>
      <c r="C22" s="22"/>
      <c r="D22" s="23"/>
      <c r="E22" s="24" t="s">
        <v>50</v>
      </c>
      <c r="F22" s="25" t="s">
        <v>33</v>
      </c>
      <c r="G22" s="15" t="s">
        <v>34</v>
      </c>
      <c r="H22" s="26">
        <v>20000</v>
      </c>
      <c r="I22" s="26">
        <v>-20000</v>
      </c>
      <c r="J22" s="16">
        <v>0</v>
      </c>
      <c r="K22" s="21">
        <v>0</v>
      </c>
      <c r="L22" s="21">
        <v>0</v>
      </c>
      <c r="M22" s="21">
        <v>0</v>
      </c>
      <c r="N22" s="21">
        <v>0</v>
      </c>
      <c r="O22" s="16">
        <f t="shared" si="1"/>
        <v>0</v>
      </c>
      <c r="P22" s="17">
        <f t="shared" si="3"/>
        <v>0</v>
      </c>
      <c r="Q22" s="17" t="e">
        <f t="shared" si="4"/>
        <v>#DIV/0!</v>
      </c>
    </row>
    <row r="23" spans="1:17" x14ac:dyDescent="0.2">
      <c r="B23" s="18" t="s">
        <v>51</v>
      </c>
      <c r="C23" s="22"/>
      <c r="D23" s="23"/>
      <c r="E23" s="24" t="s">
        <v>52</v>
      </c>
      <c r="F23" s="25" t="s">
        <v>53</v>
      </c>
      <c r="G23" s="29" t="s">
        <v>54</v>
      </c>
      <c r="H23" s="26">
        <v>1841282.24</v>
      </c>
      <c r="I23" s="26">
        <v>2467510.63</v>
      </c>
      <c r="J23" s="26">
        <v>4308792.87</v>
      </c>
      <c r="K23" s="27">
        <v>1290642.52</v>
      </c>
      <c r="L23" s="27">
        <v>1290642.52</v>
      </c>
      <c r="M23" s="27">
        <v>1290642.52</v>
      </c>
      <c r="N23" s="27">
        <v>1290642.52</v>
      </c>
      <c r="O23" s="16">
        <f t="shared" si="1"/>
        <v>3018150.35</v>
      </c>
      <c r="P23" s="17">
        <f t="shared" si="3"/>
        <v>0.70094768306677413</v>
      </c>
      <c r="Q23" s="17">
        <f t="shared" si="4"/>
        <v>0.299536914152014</v>
      </c>
    </row>
    <row r="24" spans="1:17" x14ac:dyDescent="0.2">
      <c r="B24" s="18" t="s">
        <v>23</v>
      </c>
      <c r="C24" s="19"/>
      <c r="D24" s="20"/>
      <c r="E24" s="24" t="s">
        <v>24</v>
      </c>
      <c r="F24" s="25" t="s">
        <v>53</v>
      </c>
      <c r="G24" s="29" t="s">
        <v>54</v>
      </c>
      <c r="H24" s="26">
        <v>681076.08</v>
      </c>
      <c r="I24" s="26">
        <v>471317.9800000001</v>
      </c>
      <c r="J24" s="30">
        <v>1152394.06</v>
      </c>
      <c r="K24" s="28">
        <v>456630.47</v>
      </c>
      <c r="L24" s="28">
        <v>456630.47</v>
      </c>
      <c r="M24" s="28">
        <v>456630.47</v>
      </c>
      <c r="N24" s="28">
        <v>456630.47</v>
      </c>
      <c r="O24" s="16">
        <f t="shared" si="1"/>
        <v>695763.59000000008</v>
      </c>
      <c r="P24" s="17">
        <f t="shared" si="3"/>
        <v>0.67045442265422095</v>
      </c>
      <c r="Q24" s="17">
        <f t="shared" si="4"/>
        <v>0.39624507436284423</v>
      </c>
    </row>
    <row r="25" spans="1:17" x14ac:dyDescent="0.2">
      <c r="B25" s="18" t="s">
        <v>55</v>
      </c>
      <c r="C25" s="22"/>
      <c r="D25" s="23"/>
      <c r="E25" s="24" t="s">
        <v>56</v>
      </c>
      <c r="F25" s="25" t="s">
        <v>33</v>
      </c>
      <c r="G25" s="15" t="s">
        <v>34</v>
      </c>
      <c r="H25" s="26">
        <v>0</v>
      </c>
      <c r="I25" s="26">
        <v>6120393.6500000004</v>
      </c>
      <c r="J25" s="30">
        <v>6120393.6500000004</v>
      </c>
      <c r="K25" s="27">
        <v>604957.73</v>
      </c>
      <c r="L25" s="27">
        <v>604957.73</v>
      </c>
      <c r="M25" s="27">
        <v>604957.73</v>
      </c>
      <c r="N25" s="27">
        <v>604957.73</v>
      </c>
      <c r="O25" s="16">
        <f t="shared" si="1"/>
        <v>5515435.9199999999</v>
      </c>
      <c r="P25" s="17" t="e">
        <f t="shared" si="3"/>
        <v>#DIV/0!</v>
      </c>
      <c r="Q25" s="17">
        <f t="shared" si="4"/>
        <v>9.8842944522040663E-2</v>
      </c>
    </row>
    <row r="26" spans="1:17" s="35" customFormat="1" ht="12" x14ac:dyDescent="0.25">
      <c r="A26" s="31"/>
      <c r="B26" s="32"/>
      <c r="C26" s="65" t="s">
        <v>57</v>
      </c>
      <c r="D26" s="66"/>
      <c r="E26" s="33"/>
      <c r="F26" s="33"/>
      <c r="G26" s="33"/>
      <c r="H26" s="34">
        <f>SUM(H9:H25)</f>
        <v>17435964.449999999</v>
      </c>
      <c r="I26" s="34">
        <f t="shared" ref="I26:O26" si="6">SUM(I10:I25)</f>
        <v>28540187.18</v>
      </c>
      <c r="J26" s="34">
        <f t="shared" si="6"/>
        <v>45976150.630000003</v>
      </c>
      <c r="K26" s="34">
        <f t="shared" si="6"/>
        <v>8447074.9900000002</v>
      </c>
      <c r="L26" s="34">
        <f t="shared" si="6"/>
        <v>8447074.9900000002</v>
      </c>
      <c r="M26" s="34">
        <f t="shared" si="6"/>
        <v>8447074.9900000002</v>
      </c>
      <c r="N26" s="34">
        <f t="shared" si="6"/>
        <v>8447074.9900000002</v>
      </c>
      <c r="O26" s="34">
        <f t="shared" si="6"/>
        <v>37529075.640000001</v>
      </c>
      <c r="P26" s="67"/>
      <c r="Q26" s="68"/>
    </row>
    <row r="27" spans="1:17" s="35" customFormat="1" ht="12" x14ac:dyDescent="0.25">
      <c r="A27" s="31"/>
      <c r="B27" s="36"/>
      <c r="C27" s="37"/>
      <c r="D27" s="37"/>
      <c r="E27" s="38"/>
      <c r="F27" s="38"/>
      <c r="G27" s="38"/>
      <c r="H27" s="39"/>
      <c r="I27" s="38"/>
      <c r="J27" s="38"/>
      <c r="K27" s="38"/>
      <c r="L27" s="38"/>
      <c r="M27" s="38"/>
      <c r="N27" s="38"/>
      <c r="O27" s="38"/>
      <c r="P27" s="40"/>
      <c r="Q27" s="40"/>
    </row>
    <row r="28" spans="1:17" s="35" customFormat="1" ht="12" x14ac:dyDescent="0.25">
      <c r="A28" s="31"/>
      <c r="B28" s="36"/>
      <c r="C28" s="37"/>
      <c r="D28" s="37"/>
      <c r="E28" s="38"/>
      <c r="F28" s="38"/>
      <c r="G28" s="38"/>
      <c r="H28" s="39"/>
      <c r="I28" s="38"/>
      <c r="J28" s="38"/>
      <c r="K28" s="38"/>
      <c r="L28" s="38"/>
      <c r="M28" s="38"/>
      <c r="N28" s="38"/>
      <c r="O28" s="38"/>
      <c r="P28" s="40"/>
      <c r="Q28" s="40"/>
    </row>
    <row r="29" spans="1:17" s="35" customFormat="1" ht="12" x14ac:dyDescent="0.25">
      <c r="A29" s="31"/>
      <c r="B29" s="36"/>
      <c r="C29" s="37"/>
      <c r="D29" s="37"/>
      <c r="E29" s="38"/>
      <c r="F29" s="38"/>
      <c r="G29" s="38"/>
      <c r="H29" s="39"/>
      <c r="I29" s="38"/>
      <c r="J29" s="38"/>
      <c r="K29" s="38"/>
      <c r="L29" s="38"/>
      <c r="M29" s="38"/>
      <c r="N29" s="38"/>
      <c r="O29" s="38"/>
      <c r="P29" s="40"/>
      <c r="Q29" s="40"/>
    </row>
    <row r="30" spans="1:17" x14ac:dyDescent="0.2">
      <c r="A30" s="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7" x14ac:dyDescent="0.2">
      <c r="A31" s="2"/>
      <c r="B31" s="41" t="s">
        <v>58</v>
      </c>
      <c r="G31" s="1"/>
      <c r="H31" s="1"/>
      <c r="I31" s="1"/>
      <c r="J31" s="1"/>
      <c r="K31" s="1"/>
      <c r="L31" s="1"/>
      <c r="M31" s="1"/>
      <c r="N31" s="1"/>
      <c r="O31" s="1"/>
    </row>
    <row r="34" spans="1:17" x14ac:dyDescent="0.2">
      <c r="A34" s="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</row>
    <row r="35" spans="1:17" x14ac:dyDescent="0.2">
      <c r="A35" s="2"/>
      <c r="C35" s="43"/>
      <c r="D35" s="69"/>
      <c r="E35" s="69"/>
      <c r="F35" s="42"/>
      <c r="G35" s="42"/>
      <c r="H35" s="42"/>
      <c r="I35" s="42"/>
      <c r="J35" s="70"/>
      <c r="K35" s="70"/>
      <c r="L35" s="42"/>
      <c r="M35" s="43"/>
      <c r="N35" s="43"/>
      <c r="O35" s="43"/>
    </row>
    <row r="36" spans="1:17" x14ac:dyDescent="0.2">
      <c r="A36" s="2"/>
      <c r="C36" s="43"/>
      <c r="D36" s="71"/>
      <c r="E36" s="71"/>
      <c r="F36" s="42"/>
      <c r="G36" s="42"/>
      <c r="H36" s="42"/>
      <c r="I36" s="42"/>
      <c r="J36" s="71"/>
      <c r="K36" s="71"/>
      <c r="L36" s="42"/>
      <c r="M36" s="43"/>
      <c r="N36" s="43"/>
      <c r="O36" s="43"/>
    </row>
    <row r="37" spans="1:17" x14ac:dyDescent="0.2">
      <c r="A37" s="2"/>
      <c r="C37" s="43"/>
      <c r="D37" s="62"/>
      <c r="E37" s="62"/>
      <c r="J37" s="62"/>
      <c r="K37" s="62"/>
      <c r="M37" s="43"/>
      <c r="N37" s="43"/>
      <c r="O37" s="43"/>
    </row>
    <row r="38" spans="1:17" x14ac:dyDescent="0.2">
      <c r="A38" s="2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</row>
    <row r="42" spans="1:17" ht="13.2" x14ac:dyDescent="0.25">
      <c r="A42" s="2"/>
      <c r="Q42" s="44"/>
    </row>
    <row r="63" spans="1:17" ht="13.2" x14ac:dyDescent="0.25">
      <c r="A63" s="2"/>
      <c r="P63" s="2"/>
      <c r="Q63" s="44"/>
    </row>
    <row r="70" spans="1:17" ht="13.2" x14ac:dyDescent="0.25">
      <c r="A70" s="2"/>
      <c r="P70" s="2"/>
      <c r="Q70" s="44"/>
    </row>
  </sheetData>
  <mergeCells count="17">
    <mergeCell ref="D37:E37"/>
    <mergeCell ref="J37:K37"/>
    <mergeCell ref="P7:Q7"/>
    <mergeCell ref="C26:D26"/>
    <mergeCell ref="P26:Q26"/>
    <mergeCell ref="D35:E35"/>
    <mergeCell ref="J35:K35"/>
    <mergeCell ref="D36:E36"/>
    <mergeCell ref="J36:K36"/>
    <mergeCell ref="B1:O1"/>
    <mergeCell ref="B2:O2"/>
    <mergeCell ref="B3:O3"/>
    <mergeCell ref="B7:D9"/>
    <mergeCell ref="E7:E9"/>
    <mergeCell ref="G7:G9"/>
    <mergeCell ref="H7:N7"/>
    <mergeCell ref="O7:O8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7"/>
  </dataValidations>
  <pageMargins left="0.70866141732283472" right="0.70866141732283472" top="0.74803149606299213" bottom="0.74803149606299213" header="0.31496062992125984" footer="0.31496062992125984"/>
  <pageSetup scale="5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IFI-11</cp:lastModifiedBy>
  <cp:lastPrinted>2017-07-04T17:49:24Z</cp:lastPrinted>
  <dcterms:created xsi:type="dcterms:W3CDTF">2017-07-04T17:46:24Z</dcterms:created>
  <dcterms:modified xsi:type="dcterms:W3CDTF">2018-06-06T23:31:40Z</dcterms:modified>
</cp:coreProperties>
</file>